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86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<sst xmlns="http://schemas.openxmlformats.org/spreadsheetml/2006/main" count="72" uniqueCount="37">
  <si>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Fixture Type</t>
  </si>
  <si>
    <t>Consumption</t>
  </si>
  <si>
    <t>Daily Uses</t>
  </si>
  <si>
    <t>Duration</t>
  </si>
  <si>
    <t>Occupants</t>
  </si>
  <si>
    <t>Daily Water Use (gal)</t>
  </si>
  <si>
    <t>Lavatory Faucet - 2.2 gpm</t>
  </si>
  <si>
    <t>Kitchen sink - 2.2 gpm</t>
  </si>
  <si>
    <t>Showerhead - 2.5 gpm</t>
  </si>
  <si>
    <t>Total Daily Volume</t>
  </si>
  <si>
    <t>Annual Work Days</t>
  </si>
  <si>
    <t>Annual Savings</t>
  </si>
  <si>
    <t>% Reduction</t>
  </si>
  <si>
    <t>Non-residential Buildings</t>
  </si>
  <si>
    <t>Commercial Lavatory Faucet - 0.5 gpm</t>
  </si>
  <si>
    <t>1.6 gpf toilet - male (gallons per flush)</t>
  </si>
  <si>
    <t>1.6 gpf toilet - female (gallons per flush)</t>
  </si>
  <si>
    <t>1.0 gpf urinal - male (gallons per flush)</t>
  </si>
  <si>
    <t>consumption values based on fixtures and fixture fittings installed</t>
  </si>
  <si>
    <r>
      <t>Baseline Case:</t>
    </r>
    <r>
      <rPr>
        <sz val="10"/>
        <rFont val="Calibri"/>
        <family val="2"/>
      </rPr>
      <t xml:space="preserve"> change occupant values to reflect anticipated occupancy</t>
    </r>
  </si>
  <si>
    <r>
      <t xml:space="preserve">Calculator: </t>
    </r>
    <r>
      <rPr>
        <sz val="10"/>
        <rFont val="Calibri"/>
        <family val="2"/>
      </rPr>
      <t xml:space="preserve">To determine estimated savings, insert occupant values (same as Baseline) and consumption </t>
    </r>
  </si>
  <si>
    <r>
      <t>Baseline Case:</t>
    </r>
    <r>
      <rPr>
        <sz val="10"/>
        <rFont val="Calibri"/>
        <family val="2"/>
      </rPr>
      <t xml:space="preserve"> change occupant values based on number of bedrooms (example shown is for 3 bedrooms)</t>
    </r>
  </si>
  <si>
    <t>Annual Usage</t>
  </si>
  <si>
    <t>Total Annual Usage</t>
  </si>
  <si>
    <t>Lavatory Faucet - 1.5 gpm</t>
  </si>
  <si>
    <r>
      <t xml:space="preserve">Note: Values shown in </t>
    </r>
    <r>
      <rPr>
        <b/>
        <sz val="10"/>
        <color indexed="10"/>
        <rFont val="Calibri"/>
        <family val="2"/>
      </rPr>
      <t>red</t>
    </r>
    <r>
      <rPr>
        <b/>
        <sz val="10"/>
        <rFont val="Calibri"/>
        <family val="2"/>
      </rPr>
      <t xml:space="preserve"> reflect the </t>
    </r>
    <r>
      <rPr>
        <b/>
        <u val="single"/>
        <sz val="10"/>
        <rFont val="Calibri"/>
        <family val="2"/>
      </rPr>
      <t>maximum</t>
    </r>
    <r>
      <rPr>
        <b/>
        <sz val="10"/>
        <rFont val="Calibri"/>
        <family val="2"/>
      </rPr>
      <t xml:space="preserve"> consumption values associated with the provisions </t>
    </r>
  </si>
  <si>
    <t xml:space="preserve">Residential 3 bedroom structure </t>
  </si>
  <si>
    <r>
      <t xml:space="preserve">Notes: (1) Values shown in </t>
    </r>
    <r>
      <rPr>
        <b/>
        <sz val="10"/>
        <color indexed="10"/>
        <rFont val="Calibri"/>
        <family val="2"/>
      </rPr>
      <t>red</t>
    </r>
    <r>
      <rPr>
        <b/>
        <sz val="10"/>
        <rFont val="Calibri"/>
        <family val="2"/>
      </rPr>
      <t xml:space="preserve"> reflect the </t>
    </r>
    <r>
      <rPr>
        <b/>
        <u val="single"/>
        <sz val="10"/>
        <rFont val="Calibri"/>
        <family val="2"/>
      </rPr>
      <t>maximum</t>
    </r>
    <r>
      <rPr>
        <b/>
        <sz val="10"/>
        <rFont val="Calibri"/>
        <family val="2"/>
      </rPr>
      <t xml:space="preserve"> consumption values associated with the provisions </t>
    </r>
  </si>
  <si>
    <t>(2) If metering faucets are used, insert the flow rate of the faucet in the Consumption column</t>
  </si>
  <si>
    <t xml:space="preserve">and insert the cycle time in the Duration column (assume 1 cycle per use). </t>
  </si>
  <si>
    <t>1.28 gpf toilet - male (gallons per flush)</t>
  </si>
  <si>
    <t>1.28 gpf toilet - female (gallons per flush)</t>
  </si>
  <si>
    <t>0.5 gpf urinal - male (gallons per flush)</t>
  </si>
  <si>
    <t>1.28 gpf toilet</t>
  </si>
  <si>
    <t>1.6 gpf toilet</t>
  </si>
  <si>
    <r>
      <t xml:space="preserve">Calculator: </t>
    </r>
    <r>
      <rPr>
        <sz val="10"/>
        <rFont val="Calibri"/>
        <family val="2"/>
      </rPr>
      <t>To determine estimated savings, insert occupant values (same as Baseline) and</t>
    </r>
  </si>
  <si>
    <t>called out in the IAPMO Green Plumbing and Mechanical Code Supplement.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</si>
</sst>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64" fontId="46" fillId="0" borderId="0" xfId="42" applyNumberFormat="1" applyFont="1" applyAlignment="1">
      <alignment horizontal="center"/>
    </xf>
    <xf numFmtId="164" fontId="46" fillId="0" borderId="10" xfId="42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164" fontId="27" fillId="0" borderId="0" xfId="42" applyNumberFormat="1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64" fontId="27" fillId="0" borderId="0" xfId="0" applyNumberFormat="1" applyFont="1" applyAlignment="1">
      <alignment/>
    </xf>
    <xf numFmtId="165" fontId="25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1" max="1" width="32.57421875" style="1" customWidth="1"/>
    <col min="2" max="2" width="11.28125" style="1" customWidth="1"/>
    <col min="3" max="3" width="9.8515625" style="1" customWidth="1"/>
    <col min="4" max="4" width="8.8515625" style="1" customWidth="1"/>
    <col min="5" max="5" width="17.421875" style="1" customWidth="1"/>
    <col min="6" max="6" width="17.8515625" style="1" customWidth="1"/>
    <col min="7" max="7" width="9.140625" style="1" customWidth="1"/>
  </cols>
  <sheetData>
    <row r="1" ht="15">
      <c r="A1" s="10" t="s">
        <v>13</v>
      </c>
    </row>
    <row r="2" spans="1:4" ht="15">
      <c r="A2" s="11" t="s">
        <v>19</v>
      </c>
      <c r="C2" s="2"/>
      <c r="D2" s="2"/>
    </row>
    <row r="3" spans="1:6" ht="15">
      <c r="A3" s="3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3" t="s">
        <v>5</v>
      </c>
    </row>
    <row r="4" spans="1:6" ht="15">
      <c r="A4" s="1" t="s">
        <v>15</v>
      </c>
      <c r="B4" s="2">
        <v>1.6</v>
      </c>
      <c r="C4" s="2">
        <v>1</v>
      </c>
      <c r="D4" s="2">
        <v>1</v>
      </c>
      <c r="E4" s="2">
        <v>150</v>
      </c>
      <c r="F4" s="5">
        <f aca="true" t="shared" si="0" ref="F4:F9">B4*C4*D4*E4</f>
        <v>240</v>
      </c>
    </row>
    <row r="5" spans="1:6" ht="15">
      <c r="A5" s="1" t="s">
        <v>16</v>
      </c>
      <c r="B5" s="2">
        <v>1.6</v>
      </c>
      <c r="C5" s="2">
        <v>3</v>
      </c>
      <c r="D5" s="2">
        <v>1</v>
      </c>
      <c r="E5" s="2">
        <v>150</v>
      </c>
      <c r="F5" s="5">
        <f t="shared" si="0"/>
        <v>720.0000000000001</v>
      </c>
    </row>
    <row r="6" spans="1:6" ht="15">
      <c r="A6" s="1" t="s">
        <v>17</v>
      </c>
      <c r="B6" s="2">
        <v>1</v>
      </c>
      <c r="C6" s="2">
        <v>2</v>
      </c>
      <c r="D6" s="2">
        <v>1</v>
      </c>
      <c r="E6" s="2">
        <v>150</v>
      </c>
      <c r="F6" s="5">
        <f t="shared" si="0"/>
        <v>300</v>
      </c>
    </row>
    <row r="7" spans="1:6" ht="15">
      <c r="A7" s="1" t="s">
        <v>14</v>
      </c>
      <c r="B7" s="2">
        <v>0.5</v>
      </c>
      <c r="C7" s="2">
        <v>3</v>
      </c>
      <c r="D7" s="2">
        <v>0.25</v>
      </c>
      <c r="E7" s="2">
        <v>300</v>
      </c>
      <c r="F7" s="5">
        <f t="shared" si="0"/>
        <v>112.5</v>
      </c>
    </row>
    <row r="8" spans="1:6" ht="15">
      <c r="A8" s="1" t="s">
        <v>7</v>
      </c>
      <c r="B8" s="2">
        <v>2.2</v>
      </c>
      <c r="C8" s="2">
        <v>1</v>
      </c>
      <c r="D8" s="2">
        <v>0.25</v>
      </c>
      <c r="E8" s="2">
        <v>300</v>
      </c>
      <c r="F8" s="5">
        <f t="shared" si="0"/>
        <v>165</v>
      </c>
    </row>
    <row r="9" spans="1:6" ht="15">
      <c r="A9" s="1" t="s">
        <v>8</v>
      </c>
      <c r="B9" s="2">
        <v>2.5</v>
      </c>
      <c r="C9" s="2">
        <v>0.1</v>
      </c>
      <c r="D9" s="2">
        <v>8</v>
      </c>
      <c r="E9" s="2">
        <v>300</v>
      </c>
      <c r="F9" s="6">
        <f t="shared" si="0"/>
        <v>600</v>
      </c>
    </row>
    <row r="10" spans="2:6" ht="15">
      <c r="B10" s="2"/>
      <c r="C10" s="2"/>
      <c r="D10" s="2"/>
      <c r="E10" s="2" t="s">
        <v>9</v>
      </c>
      <c r="F10" s="5">
        <f>SUM(F4:F9)</f>
        <v>2137.5</v>
      </c>
    </row>
    <row r="11" spans="3:6" ht="15">
      <c r="C11" s="2"/>
      <c r="D11" s="2"/>
      <c r="F11" s="5"/>
    </row>
    <row r="12" spans="3:6" ht="15">
      <c r="C12" s="2"/>
      <c r="D12" s="2"/>
      <c r="E12" s="1" t="s">
        <v>10</v>
      </c>
      <c r="F12" s="5">
        <v>260</v>
      </c>
    </row>
    <row r="13" spans="3:6" ht="15">
      <c r="C13" s="2"/>
      <c r="D13" s="2"/>
      <c r="E13" s="1" t="s">
        <v>23</v>
      </c>
      <c r="F13" s="5">
        <f>F10*F12</f>
        <v>555750</v>
      </c>
    </row>
    <row r="14" spans="3:4" ht="15">
      <c r="C14" s="2"/>
      <c r="D14" s="2"/>
    </row>
    <row r="15" spans="1:4" ht="15">
      <c r="A15" s="11" t="s">
        <v>35</v>
      </c>
      <c r="C15" s="2"/>
      <c r="D15" s="2"/>
    </row>
    <row r="16" spans="1:4" ht="15">
      <c r="A16" s="14" t="s">
        <v>18</v>
      </c>
      <c r="C16" s="2"/>
      <c r="D16" s="2"/>
    </row>
    <row r="17" spans="1:6" ht="15">
      <c r="A17" s="3" t="s">
        <v>0</v>
      </c>
      <c r="B17" s="3" t="s">
        <v>1</v>
      </c>
      <c r="C17" s="4" t="s">
        <v>2</v>
      </c>
      <c r="D17" s="4" t="s">
        <v>3</v>
      </c>
      <c r="E17" s="3" t="s">
        <v>4</v>
      </c>
      <c r="F17" s="3" t="s">
        <v>5</v>
      </c>
    </row>
    <row r="18" spans="1:6" ht="15">
      <c r="A18" s="7" t="s">
        <v>30</v>
      </c>
      <c r="B18" s="8">
        <v>1.28</v>
      </c>
      <c r="C18" s="2">
        <v>1</v>
      </c>
      <c r="D18" s="2">
        <v>1</v>
      </c>
      <c r="E18" s="2">
        <v>150</v>
      </c>
      <c r="F18" s="5">
        <f aca="true" t="shared" si="1" ref="F18:F23">B18*C18*D18*E18</f>
        <v>192</v>
      </c>
    </row>
    <row r="19" spans="1:6" ht="15">
      <c r="A19" s="7" t="s">
        <v>31</v>
      </c>
      <c r="B19" s="8">
        <v>1.28</v>
      </c>
      <c r="C19" s="2">
        <v>3</v>
      </c>
      <c r="D19" s="2">
        <v>1</v>
      </c>
      <c r="E19" s="2">
        <v>150</v>
      </c>
      <c r="F19" s="5">
        <f t="shared" si="1"/>
        <v>576</v>
      </c>
    </row>
    <row r="20" spans="1:6" ht="15">
      <c r="A20" s="7" t="s">
        <v>32</v>
      </c>
      <c r="B20" s="16">
        <v>0.5</v>
      </c>
      <c r="C20" s="2">
        <v>2</v>
      </c>
      <c r="D20" s="2">
        <v>1</v>
      </c>
      <c r="E20" s="2">
        <v>150</v>
      </c>
      <c r="F20" s="5">
        <f t="shared" si="1"/>
        <v>150</v>
      </c>
    </row>
    <row r="21" spans="1:6" ht="15">
      <c r="A21" s="1" t="s">
        <v>14</v>
      </c>
      <c r="B21" s="9">
        <v>0.5</v>
      </c>
      <c r="C21" s="2">
        <v>3</v>
      </c>
      <c r="D21" s="2">
        <v>0.25</v>
      </c>
      <c r="E21" s="2">
        <v>300</v>
      </c>
      <c r="F21" s="5">
        <f t="shared" si="1"/>
        <v>112.5</v>
      </c>
    </row>
    <row r="22" spans="1:6" ht="15">
      <c r="A22" s="1" t="s">
        <v>7</v>
      </c>
      <c r="B22" s="2">
        <v>2.2</v>
      </c>
      <c r="C22" s="2">
        <v>1</v>
      </c>
      <c r="D22" s="2">
        <v>0.25</v>
      </c>
      <c r="E22" s="2">
        <v>300</v>
      </c>
      <c r="F22" s="5">
        <f t="shared" si="1"/>
        <v>165</v>
      </c>
    </row>
    <row r="23" spans="1:6" ht="15">
      <c r="A23" s="1" t="s">
        <v>8</v>
      </c>
      <c r="B23" s="2">
        <v>2.5</v>
      </c>
      <c r="C23" s="2">
        <v>0.1</v>
      </c>
      <c r="D23" s="2">
        <v>8</v>
      </c>
      <c r="E23" s="2">
        <v>300</v>
      </c>
      <c r="F23" s="6">
        <f t="shared" si="1"/>
        <v>600</v>
      </c>
    </row>
    <row r="24" spans="2:6" ht="15">
      <c r="B24" s="2"/>
      <c r="C24" s="2"/>
      <c r="D24" s="2"/>
      <c r="E24" s="2" t="s">
        <v>9</v>
      </c>
      <c r="F24" s="5">
        <f>SUM(F18:F23)</f>
        <v>1795.5</v>
      </c>
    </row>
    <row r="25" spans="3:6" ht="15">
      <c r="C25" s="2"/>
      <c r="D25" s="2"/>
      <c r="F25" s="5"/>
    </row>
    <row r="26" spans="3:6" ht="15">
      <c r="C26" s="2"/>
      <c r="D26" s="2"/>
      <c r="E26" s="1" t="s">
        <v>10</v>
      </c>
      <c r="F26" s="5">
        <v>260</v>
      </c>
    </row>
    <row r="27" spans="3:6" ht="15">
      <c r="C27" s="2"/>
      <c r="D27" s="2"/>
      <c r="E27" s="1" t="s">
        <v>23</v>
      </c>
      <c r="F27" s="5">
        <f>F24*F26</f>
        <v>466830</v>
      </c>
    </row>
    <row r="28" spans="3:6" ht="15">
      <c r="C28" s="2"/>
      <c r="D28" s="2"/>
      <c r="E28" s="12" t="s">
        <v>11</v>
      </c>
      <c r="F28" s="17">
        <f>F13-F27</f>
        <v>88920</v>
      </c>
    </row>
    <row r="29" spans="3:6" ht="15">
      <c r="C29" s="2"/>
      <c r="D29" s="2"/>
      <c r="E29" s="15" t="s">
        <v>12</v>
      </c>
      <c r="F29" s="18">
        <f>F27/F13-1</f>
        <v>-0.16000000000000003</v>
      </c>
    </row>
    <row r="30" spans="3:4" ht="15">
      <c r="C30" s="2"/>
      <c r="D30" s="2"/>
    </row>
    <row r="31" ht="15">
      <c r="A31" s="11" t="s">
        <v>27</v>
      </c>
    </row>
    <row r="32" ht="15">
      <c r="A32" s="10" t="s">
        <v>36</v>
      </c>
    </row>
    <row r="33" ht="15">
      <c r="A33" s="10" t="s">
        <v>28</v>
      </c>
    </row>
    <row r="34" ht="15">
      <c r="A34" s="10" t="s">
        <v>29</v>
      </c>
    </row>
    <row r="35" ht="15">
      <c r="A35" s="10"/>
    </row>
    <row r="36" ht="15">
      <c r="A36" s="10"/>
    </row>
    <row r="37" ht="15">
      <c r="A37" s="10" t="s">
        <v>26</v>
      </c>
    </row>
    <row r="38" spans="1:4" ht="15">
      <c r="A38" s="11" t="s">
        <v>21</v>
      </c>
      <c r="C38" s="2"/>
      <c r="D38" s="2"/>
    </row>
    <row r="39" spans="1:6" ht="15">
      <c r="A39" s="3" t="s">
        <v>0</v>
      </c>
      <c r="B39" s="3" t="s">
        <v>1</v>
      </c>
      <c r="C39" s="4" t="s">
        <v>2</v>
      </c>
      <c r="D39" s="4" t="s">
        <v>3</v>
      </c>
      <c r="E39" s="3" t="s">
        <v>4</v>
      </c>
      <c r="F39" s="3" t="s">
        <v>5</v>
      </c>
    </row>
    <row r="40" spans="1:6" ht="15">
      <c r="A40" s="1" t="s">
        <v>34</v>
      </c>
      <c r="B40" s="2">
        <v>1.6</v>
      </c>
      <c r="C40" s="2">
        <v>5</v>
      </c>
      <c r="D40" s="2">
        <v>1</v>
      </c>
      <c r="E40" s="2">
        <v>4</v>
      </c>
      <c r="F40" s="5">
        <f>B40*C40*D40*E40</f>
        <v>32</v>
      </c>
    </row>
    <row r="41" spans="1:6" ht="15">
      <c r="A41" s="1" t="s">
        <v>6</v>
      </c>
      <c r="B41" s="2">
        <v>2.2</v>
      </c>
      <c r="C41" s="2">
        <v>8</v>
      </c>
      <c r="D41" s="2">
        <v>0.25</v>
      </c>
      <c r="E41" s="2">
        <v>4</v>
      </c>
      <c r="F41" s="5">
        <f>B41*C41*D41*E41</f>
        <v>17.6</v>
      </c>
    </row>
    <row r="42" spans="1:6" ht="15">
      <c r="A42" s="1" t="s">
        <v>7</v>
      </c>
      <c r="B42" s="2">
        <v>2.2</v>
      </c>
      <c r="C42" s="2">
        <v>6</v>
      </c>
      <c r="D42" s="2">
        <v>0.25</v>
      </c>
      <c r="E42" s="2">
        <v>4</v>
      </c>
      <c r="F42" s="5">
        <f>B42*C42*D42*E42</f>
        <v>13.200000000000001</v>
      </c>
    </row>
    <row r="43" spans="1:6" ht="15">
      <c r="A43" s="1" t="s">
        <v>8</v>
      </c>
      <c r="B43" s="2">
        <v>2.5</v>
      </c>
      <c r="C43" s="2">
        <v>0.75</v>
      </c>
      <c r="D43" s="2">
        <v>8</v>
      </c>
      <c r="E43" s="2">
        <v>4</v>
      </c>
      <c r="F43" s="6">
        <f>B43*C43*D43*E43</f>
        <v>60</v>
      </c>
    </row>
    <row r="44" spans="2:6" ht="15">
      <c r="B44" s="2"/>
      <c r="C44" s="2"/>
      <c r="D44" s="2"/>
      <c r="E44" s="2" t="s">
        <v>9</v>
      </c>
      <c r="F44" s="5">
        <f>SUM(F40:F43)</f>
        <v>122.80000000000001</v>
      </c>
    </row>
    <row r="45" spans="3:6" ht="15">
      <c r="C45" s="2"/>
      <c r="D45" s="2"/>
      <c r="F45" s="5"/>
    </row>
    <row r="46" spans="3:6" ht="15">
      <c r="C46" s="2"/>
      <c r="D46" s="2"/>
      <c r="E46" s="12" t="s">
        <v>22</v>
      </c>
      <c r="F46" s="13">
        <f>SUM(F44*365)</f>
        <v>44822.00000000001</v>
      </c>
    </row>
    <row r="47" spans="3:4" ht="15">
      <c r="C47" s="2"/>
      <c r="D47" s="2"/>
    </row>
    <row r="48" spans="1:4" ht="15">
      <c r="A48" s="11" t="s">
        <v>20</v>
      </c>
      <c r="C48" s="2"/>
      <c r="D48" s="2"/>
    </row>
    <row r="49" spans="1:4" ht="15">
      <c r="A49" s="14" t="s">
        <v>18</v>
      </c>
      <c r="C49" s="2"/>
      <c r="D49" s="2"/>
    </row>
    <row r="50" spans="1:6" ht="15">
      <c r="A50" s="3" t="s">
        <v>0</v>
      </c>
      <c r="B50" s="3" t="s">
        <v>1</v>
      </c>
      <c r="C50" s="4" t="s">
        <v>2</v>
      </c>
      <c r="D50" s="4" t="s">
        <v>3</v>
      </c>
      <c r="E50" s="3" t="s">
        <v>4</v>
      </c>
      <c r="F50" s="3" t="s">
        <v>5</v>
      </c>
    </row>
    <row r="51" spans="1:6" ht="15">
      <c r="A51" s="7" t="s">
        <v>33</v>
      </c>
      <c r="B51" s="8">
        <v>1.28</v>
      </c>
      <c r="C51" s="2">
        <v>5</v>
      </c>
      <c r="D51" s="2">
        <v>1</v>
      </c>
      <c r="E51" s="2">
        <v>4</v>
      </c>
      <c r="F51" s="5">
        <f>B51*C51*D51*E51</f>
        <v>25.6</v>
      </c>
    </row>
    <row r="52" spans="1:6" ht="15">
      <c r="A52" s="7" t="s">
        <v>24</v>
      </c>
      <c r="B52" s="8">
        <v>1.5</v>
      </c>
      <c r="C52" s="2">
        <v>8</v>
      </c>
      <c r="D52" s="2">
        <v>0.25</v>
      </c>
      <c r="E52" s="2">
        <v>4</v>
      </c>
      <c r="F52" s="5">
        <f>B52*C52*D52*E52</f>
        <v>12</v>
      </c>
    </row>
    <row r="53" spans="1:6" ht="15">
      <c r="A53" s="1" t="s">
        <v>7</v>
      </c>
      <c r="B53" s="2">
        <v>2.2</v>
      </c>
      <c r="C53" s="2">
        <v>6</v>
      </c>
      <c r="D53" s="2">
        <v>0.25</v>
      </c>
      <c r="E53" s="2">
        <v>4</v>
      </c>
      <c r="F53" s="5">
        <f>B53*C53*D53*E53</f>
        <v>13.200000000000001</v>
      </c>
    </row>
    <row r="54" spans="1:6" ht="15">
      <c r="A54" s="1" t="s">
        <v>8</v>
      </c>
      <c r="B54" s="2">
        <v>2.5</v>
      </c>
      <c r="C54" s="2">
        <v>0.75</v>
      </c>
      <c r="D54" s="2">
        <v>8</v>
      </c>
      <c r="E54" s="2">
        <v>4</v>
      </c>
      <c r="F54" s="6">
        <f>B54*C54*D54*E54</f>
        <v>60</v>
      </c>
    </row>
    <row r="55" spans="2:6" ht="15">
      <c r="B55" s="2"/>
      <c r="C55" s="2"/>
      <c r="D55" s="2"/>
      <c r="E55" s="2" t="s">
        <v>9</v>
      </c>
      <c r="F55" s="5">
        <f>SUM(F51:F54)</f>
        <v>110.80000000000001</v>
      </c>
    </row>
    <row r="56" spans="3:6" ht="15">
      <c r="C56" s="2"/>
      <c r="D56" s="2"/>
      <c r="F56" s="5"/>
    </row>
    <row r="57" spans="3:6" ht="15">
      <c r="C57" s="2"/>
      <c r="D57" s="2"/>
      <c r="E57" s="12" t="s">
        <v>22</v>
      </c>
      <c r="F57" s="13">
        <f>SUM(F55*365)</f>
        <v>40442.00000000001</v>
      </c>
    </row>
    <row r="58" spans="3:6" ht="15">
      <c r="C58" s="2"/>
      <c r="D58" s="2"/>
      <c r="E58" s="12" t="s">
        <v>11</v>
      </c>
      <c r="F58" s="13">
        <f>SUM(F46-F57)</f>
        <v>4380</v>
      </c>
    </row>
    <row r="59" spans="3:6" ht="15">
      <c r="C59" s="2"/>
      <c r="D59" s="2"/>
      <c r="E59" s="15" t="s">
        <v>12</v>
      </c>
      <c r="F59" s="18">
        <f>F57/F46-1</f>
        <v>-0.09771986970684032</v>
      </c>
    </row>
    <row r="60" spans="3:4" ht="15">
      <c r="C60" s="2"/>
      <c r="D60" s="2"/>
    </row>
    <row r="61" ht="15">
      <c r="A61" s="11" t="s">
        <v>25</v>
      </c>
    </row>
    <row r="62" ht="15">
      <c r="A62" s="10" t="s">
        <v>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Demarco</dc:creator>
  <cp:keywords/>
  <dc:description/>
  <cp:lastModifiedBy>maria.bazan</cp:lastModifiedBy>
  <dcterms:created xsi:type="dcterms:W3CDTF">2008-10-22T20:21:43Z</dcterms:created>
  <dcterms:modified xsi:type="dcterms:W3CDTF">2010-08-20T14:00:21Z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